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sfiles\DSS\Sudley\Homeless Services\Homeless Services Division\Administrative\FY24\Grants\HUD\FY23 CoC NOFO\Ranking\"/>
    </mc:Choice>
  </mc:AlternateContent>
  <xr:revisionPtr revIDLastSave="0" documentId="8_{E6905769-4652-41F5-B2BE-BA671B4066AC}" xr6:coauthVersionLast="47" xr6:coauthVersionMax="47" xr10:uidLastSave="{00000000-0000-0000-0000-000000000000}"/>
  <bookViews>
    <workbookView xWindow="28680" yWindow="-120" windowWidth="29040" windowHeight="15840" xr2:uid="{6A56A34C-C0BE-4420-82FD-C0113300F22E}"/>
  </bookViews>
  <sheets>
    <sheet name="DRAF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I16" i="2"/>
  <c r="D20" i="2" l="1"/>
  <c r="I15" i="2"/>
  <c r="D12" i="2" l="1"/>
  <c r="D21" i="2" s="1"/>
</calcChain>
</file>

<file path=xl/sharedStrings.xml><?xml version="1.0" encoding="utf-8"?>
<sst xmlns="http://schemas.openxmlformats.org/spreadsheetml/2006/main" count="94" uniqueCount="47">
  <si>
    <t>PWA CoC FY23 HUD Applicants &amp; Prioritization</t>
  </si>
  <si>
    <t>Grant #</t>
  </si>
  <si>
    <t>Project Type</t>
  </si>
  <si>
    <t>Sub-Recipient Name</t>
  </si>
  <si>
    <t>Amount Requested</t>
  </si>
  <si>
    <r>
      <t>Possible Points</t>
    </r>
    <r>
      <rPr>
        <b/>
        <sz val="12"/>
        <color rgb="FFFF0000"/>
        <rFont val="Calibri"/>
        <family val="2"/>
        <scheme val="minor"/>
      </rPr>
      <t>*</t>
    </r>
  </si>
  <si>
    <t>Actual Points</t>
  </si>
  <si>
    <t>Bonus Points</t>
  </si>
  <si>
    <t>Final Score</t>
  </si>
  <si>
    <t>PAR Ranking</t>
  </si>
  <si>
    <t>TIER I PROJECTS</t>
  </si>
  <si>
    <t>VA0133</t>
  </si>
  <si>
    <t>PH</t>
  </si>
  <si>
    <t>Streetlight Community Outreach Ministries (SCOM)</t>
  </si>
  <si>
    <t>VA0369</t>
  </si>
  <si>
    <t>Pathway Homes, Inc (PHI)</t>
  </si>
  <si>
    <t>VA0127</t>
  </si>
  <si>
    <t>VA0324</t>
  </si>
  <si>
    <t>RRH</t>
  </si>
  <si>
    <t>Action in Community Through Service (ACTS)</t>
  </si>
  <si>
    <t>VA0130</t>
  </si>
  <si>
    <t>Good Shepherd Housing Foundation (GSHF)</t>
  </si>
  <si>
    <r>
      <t>VA0132</t>
    </r>
    <r>
      <rPr>
        <b/>
        <sz val="11"/>
        <color rgb="FFFF0000"/>
        <rFont val="Calibri"/>
        <family val="2"/>
        <scheme val="minor"/>
      </rPr>
      <t>†</t>
    </r>
  </si>
  <si>
    <t>HMIS</t>
  </si>
  <si>
    <t>N/A</t>
  </si>
  <si>
    <r>
      <t>VA0439</t>
    </r>
    <r>
      <rPr>
        <b/>
        <sz val="11"/>
        <color rgb="FFFF0000"/>
        <rFont val="Calibri"/>
        <family val="2"/>
        <scheme val="minor"/>
      </rPr>
      <t>†</t>
    </r>
  </si>
  <si>
    <t>RRH (DV)</t>
  </si>
  <si>
    <t>SUB-TOTAL</t>
  </si>
  <si>
    <t>TIER II PROJECTS</t>
  </si>
  <si>
    <t>CoC Planning</t>
  </si>
  <si>
    <t>Prince William County Dept. of Social Services (PWC DSS)</t>
  </si>
  <si>
    <t>GRAND TOTAL</t>
  </si>
  <si>
    <r>
      <rPr>
        <i/>
        <sz val="10"/>
        <color rgb="FFFF0000"/>
        <rFont val="Calibri"/>
        <family val="2"/>
        <scheme val="minor"/>
      </rPr>
      <t>*</t>
    </r>
    <r>
      <rPr>
        <i/>
        <sz val="10"/>
        <color theme="1"/>
        <rFont val="Calibri"/>
        <family val="2"/>
        <scheme val="minor"/>
      </rPr>
      <t xml:space="preserve">For some projects the number of "Possible Points" is reduced as the project did not have data to be scored for certain measures. This does not mean the provider did not submit data, it simply means the data does not exist. For example, some of the PSH projects did not have any exits during the reporting period therefore there's nothing to score for exit destination outcomes. </t>
    </r>
  </si>
  <si>
    <r>
      <t>VA0398</t>
    </r>
    <r>
      <rPr>
        <sz val="11"/>
        <color rgb="FFFF0000"/>
        <rFont val="Calibri"/>
        <family val="2"/>
        <scheme val="minor"/>
      </rPr>
      <t>‡</t>
    </r>
  </si>
  <si>
    <r>
      <t>VA0398</t>
    </r>
    <r>
      <rPr>
        <sz val="11"/>
        <color rgb="FFFF0000"/>
        <rFont val="Calibri"/>
        <family val="2"/>
        <scheme val="minor"/>
      </rPr>
      <t>‡</t>
    </r>
    <r>
      <rPr>
        <sz val="11"/>
        <color theme="1"/>
        <rFont val="Calibri"/>
        <family val="2"/>
        <scheme val="minor"/>
      </rPr>
      <t xml:space="preserve"> </t>
    </r>
  </si>
  <si>
    <t>VA0132 Expansion</t>
  </si>
  <si>
    <r>
      <rPr>
        <i/>
        <sz val="10"/>
        <color rgb="FFFF0000"/>
        <rFont val="Calibri"/>
        <family val="2"/>
        <scheme val="minor"/>
      </rPr>
      <t>†</t>
    </r>
    <r>
      <rPr>
        <i/>
        <sz val="10"/>
        <color theme="1"/>
        <rFont val="Calibri"/>
        <family val="2"/>
        <scheme val="minor"/>
      </rPr>
      <t>Project(s) "held harmless"</t>
    </r>
  </si>
  <si>
    <r>
      <t>VA0439</t>
    </r>
    <r>
      <rPr>
        <i/>
        <sz val="10"/>
        <color rgb="FFFF0000"/>
        <rFont val="Calibri"/>
        <family val="2"/>
        <scheme val="minor"/>
      </rPr>
      <t>†</t>
    </r>
    <r>
      <rPr>
        <i/>
        <sz val="10"/>
        <color theme="1"/>
        <rFont val="Calibri"/>
        <family val="2"/>
        <scheme val="minor"/>
      </rPr>
      <t xml:space="preserve"> is a first-year renewal and could not be scored.</t>
    </r>
  </si>
  <si>
    <r>
      <t>VA0132</t>
    </r>
    <r>
      <rPr>
        <i/>
        <sz val="10"/>
        <color rgb="FFFF0000"/>
        <rFont val="Calibri"/>
        <family val="2"/>
        <scheme val="minor"/>
      </rPr>
      <t>†</t>
    </r>
    <r>
      <rPr>
        <i/>
        <sz val="10"/>
        <color theme="1"/>
        <rFont val="Calibri"/>
        <family val="2"/>
        <scheme val="minor"/>
      </rPr>
      <t xml:space="preserve"> supports the entire CoC's HMIS and HMIS participation by CoC-funded projects is required under the CoC Program.</t>
    </r>
  </si>
  <si>
    <r>
      <rPr>
        <i/>
        <sz val="10"/>
        <color rgb="FFFF0000"/>
        <rFont val="Calibri"/>
        <family val="2"/>
        <scheme val="minor"/>
      </rPr>
      <t>‡</t>
    </r>
    <r>
      <rPr>
        <i/>
        <sz val="10"/>
        <color theme="1"/>
        <rFont val="Calibri"/>
        <family val="2"/>
        <scheme val="minor"/>
      </rPr>
      <t xml:space="preserve">Project is split between Tier I and Tier II </t>
    </r>
  </si>
  <si>
    <t>Northern Virginia Family Service (NVFS)</t>
  </si>
  <si>
    <t>New Project</t>
  </si>
  <si>
    <t>CoC Planning Grant - Not Ranked</t>
  </si>
  <si>
    <t>The CoC did not reject any renewal/new project applications</t>
  </si>
  <si>
    <t>Accepted/ Rejected Status</t>
  </si>
  <si>
    <t>Accepted</t>
  </si>
  <si>
    <t>Reallocated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</si>
</sst>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9" x14ac:knownFonts="1">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i/>
      <sz val="10"/>
      <color rgb="FFFF0000"/>
      <name val="Calibri"/>
      <family val="2"/>
      <scheme val="minor"/>
    </font>
    <font>
      <b/>
      <sz val="11"/>
      <color rgb="FFFF0000"/>
      <name val="Calibri"/>
      <family val="2"/>
      <scheme val="minor"/>
    </font>
    <font>
      <sz val="11"/>
      <color theme="1"/>
      <name val="Calibri"/>
      <family val="2"/>
    </font>
    <font>
      <b/>
      <sz val="11"/>
      <color theme="0"/>
      <name val="Calibri"/>
      <family val="2"/>
      <scheme val="minor"/>
    </font>
    <font>
      <sz val="11"/>
      <color theme="0"/>
      <name val="Calibri"/>
      <family val="2"/>
      <scheme val="minor"/>
    </font>
    <font>
      <i/>
      <sz val="11"/>
      <color theme="0"/>
      <name val="Calibri"/>
      <family val="2"/>
      <scheme val="minor"/>
    </font>
    <font>
      <b/>
      <i/>
      <sz val="11"/>
      <color theme="0"/>
      <name val="Calibri"/>
      <family val="2"/>
      <scheme val="minor"/>
    </font>
    <font>
      <sz val="11"/>
      <color rgb="FFFF0000"/>
      <name val="Calibri"/>
      <family val="2"/>
      <scheme val="minor"/>
    </font>
    <font>
      <sz val="9"/>
      <color theme="1"/>
      <name val="Segoe UI"/>
      <family val="2"/>
    </font>
    <font>
      <b/>
      <i/>
      <sz val="10"/>
      <color theme="1"/>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0" tint="-0.34998626667073579"/>
        <bgColor indexed="64"/>
      </patternFill>
    </fill>
    <fill>
      <patternFill patternType="solid">
        <fgColor theme="5" tint="0.79998168889431442"/>
        <bgColor theme="4" tint="0.79998168889431442"/>
      </patternFill>
    </fill>
    <fill>
      <patternFill patternType="solid">
        <fgColor theme="0" tint="-0.34998626667073579"/>
        <bgColor theme="4" tint="0.79998168889431442"/>
      </patternFill>
    </fill>
    <fill>
      <patternFill patternType="solid">
        <fgColor theme="9" tint="-0.499984740745262"/>
        <bgColor indexed="64"/>
      </patternFill>
    </fill>
    <fill>
      <patternFill patternType="solid">
        <fgColor rgb="FFD9E1F2"/>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right/>
      <top style="medium">
        <color auto="1"/>
      </top>
      <bottom/>
      <diagonal/>
    </border>
    <border>
      <left style="medium">
        <color auto="1"/>
      </left>
      <right style="medium">
        <color auto="1"/>
      </right>
      <top style="thin">
        <color auto="1"/>
      </top>
      <bottom/>
      <diagonal/>
    </border>
    <border>
      <left style="thin">
        <color auto="1"/>
      </left>
      <right/>
      <top/>
      <bottom style="thin">
        <color auto="1"/>
      </bottom>
      <diagonal/>
    </border>
    <border>
      <left style="thin">
        <color auto="1"/>
      </left>
      <right style="thin">
        <color auto="1"/>
      </right>
      <top/>
      <bottom style="thin">
        <color theme="1"/>
      </bottom>
      <diagonal/>
    </border>
    <border>
      <left style="thin">
        <color auto="1"/>
      </left>
      <right/>
      <top/>
      <bottom/>
      <diagonal/>
    </border>
  </borders>
  <cellStyleXfs count="1">
    <xf numFmtId="0" fontId="0" fillId="0" borderId="0"/>
  </cellStyleXfs>
  <cellXfs count="134">
    <xf numFmtId="0" fontId="0" fillId="0" borderId="0" xfId="0"/>
    <xf numFmtId="0" fontId="0" fillId="0" borderId="1" xfId="0" applyBorder="1" applyAlignment="1" applyProtection="1">
      <alignment horizontal="left" vertical="center" wrapText="1"/>
      <protection locked="0"/>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1" xfId="0" applyBorder="1" applyAlignment="1">
      <alignment horizontal="left" vertical="center"/>
    </xf>
    <xf numFmtId="0" fontId="0" fillId="0" borderId="0" xfId="0" applyAlignment="1">
      <alignment horizontal="left"/>
    </xf>
    <xf numFmtId="0" fontId="6" fillId="0" borderId="0" xfId="0" applyFont="1" applyAlignment="1">
      <alignment horizontal="left" vertical="center"/>
    </xf>
    <xf numFmtId="44" fontId="0" fillId="0" borderId="1" xfId="0" applyNumberFormat="1" applyBorder="1" applyAlignment="1" applyProtection="1">
      <alignment horizontal="left" vertical="center"/>
      <protection locked="0"/>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center" vertical="center"/>
    </xf>
    <xf numFmtId="1" fontId="0" fillId="0" borderId="1" xfId="0" applyNumberFormat="1" applyBorder="1" applyAlignment="1" applyProtection="1">
      <alignment horizontal="center" vertical="center"/>
      <protection locked="0"/>
    </xf>
    <xf numFmtId="0" fontId="0" fillId="5" borderId="1" xfId="0" applyFill="1" applyBorder="1" applyAlignment="1">
      <alignment horizontal="left" vertical="center"/>
    </xf>
    <xf numFmtId="0" fontId="0" fillId="5" borderId="1" xfId="0" applyFill="1" applyBorder="1" applyAlignment="1" applyProtection="1">
      <alignment horizontal="left" vertical="center" wrapText="1"/>
      <protection locked="0"/>
    </xf>
    <xf numFmtId="0" fontId="11" fillId="0" borderId="0" xfId="0" applyFont="1" applyAlignment="1">
      <alignment horizontal="left" vertical="center"/>
    </xf>
    <xf numFmtId="0" fontId="1" fillId="0" borderId="0" xfId="0" applyFont="1" applyAlignment="1">
      <alignment vertical="center"/>
    </xf>
    <xf numFmtId="0" fontId="4" fillId="6" borderId="4" xfId="0" applyFont="1" applyFill="1" applyBorder="1" applyAlignment="1">
      <alignment horizontal="left" vertical="center" wrapText="1"/>
    </xf>
    <xf numFmtId="0" fontId="12" fillId="8" borderId="5" xfId="0" applyFont="1" applyFill="1" applyBorder="1" applyAlignment="1">
      <alignment horizontal="left" vertical="center"/>
    </xf>
    <xf numFmtId="0" fontId="13" fillId="8" borderId="6" xfId="0" applyFont="1" applyFill="1" applyBorder="1" applyAlignment="1">
      <alignment horizontal="left" vertical="center"/>
    </xf>
    <xf numFmtId="0" fontId="13" fillId="8" borderId="6" xfId="0" applyFont="1" applyFill="1" applyBorder="1" applyAlignment="1" applyProtection="1">
      <alignment horizontal="left" vertical="center" wrapText="1"/>
      <protection locked="0"/>
    </xf>
    <xf numFmtId="44" fontId="13" fillId="8" borderId="6" xfId="0" applyNumberFormat="1" applyFont="1" applyFill="1" applyBorder="1" applyAlignment="1">
      <alignment horizontal="left" vertical="center"/>
    </xf>
    <xf numFmtId="0" fontId="13" fillId="8" borderId="6" xfId="0" applyFont="1" applyFill="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1" fillId="9" borderId="8" xfId="0" applyFont="1" applyFill="1" applyBorder="1" applyAlignment="1">
      <alignment horizontal="left" vertical="center"/>
    </xf>
    <xf numFmtId="0" fontId="6" fillId="9" borderId="9" xfId="0" applyFont="1" applyFill="1" applyBorder="1" applyAlignment="1">
      <alignment horizontal="left" vertical="center"/>
    </xf>
    <xf numFmtId="0" fontId="0" fillId="9" borderId="9" xfId="0" applyFill="1" applyBorder="1" applyAlignment="1">
      <alignment horizontal="left" vertical="center"/>
    </xf>
    <xf numFmtId="0" fontId="6" fillId="9" borderId="9" xfId="0" applyFont="1" applyFill="1" applyBorder="1" applyAlignment="1" applyProtection="1">
      <alignment horizontal="left" vertical="center" wrapText="1"/>
      <protection locked="0"/>
    </xf>
    <xf numFmtId="1" fontId="6" fillId="9" borderId="9" xfId="0" applyNumberFormat="1" applyFont="1" applyFill="1" applyBorder="1" applyAlignment="1" applyProtection="1">
      <alignment horizontal="center" vertical="center"/>
      <protection locked="0"/>
    </xf>
    <xf numFmtId="0" fontId="12" fillId="8" borderId="5" xfId="0" applyFont="1" applyFill="1" applyBorder="1" applyAlignment="1" applyProtection="1">
      <alignment horizontal="left" vertical="center"/>
      <protection locked="0"/>
    </xf>
    <xf numFmtId="0" fontId="14" fillId="8" borderId="6" xfId="0" applyFont="1" applyFill="1" applyBorder="1" applyAlignment="1">
      <alignment horizontal="left" vertical="center"/>
    </xf>
    <xf numFmtId="0" fontId="14" fillId="8" borderId="6" xfId="0" applyFont="1" applyFill="1" applyBorder="1" applyAlignment="1" applyProtection="1">
      <alignment horizontal="left" vertical="center" wrapText="1"/>
      <protection locked="0"/>
    </xf>
    <xf numFmtId="44" fontId="14" fillId="8" borderId="6" xfId="0" applyNumberFormat="1" applyFont="1" applyFill="1" applyBorder="1" applyAlignment="1" applyProtection="1">
      <alignment horizontal="left" vertical="center"/>
      <protection locked="0"/>
    </xf>
    <xf numFmtId="0" fontId="14" fillId="8" borderId="6" xfId="0" applyFont="1" applyFill="1" applyBorder="1" applyAlignment="1" applyProtection="1">
      <alignment horizontal="center" vertical="center"/>
      <protection locked="0"/>
    </xf>
    <xf numFmtId="0" fontId="0" fillId="5" borderId="7" xfId="0" applyFill="1" applyBorder="1" applyAlignment="1" applyProtection="1">
      <alignment horizontal="left" vertical="center"/>
      <protection locked="0"/>
    </xf>
    <xf numFmtId="0" fontId="0" fillId="9" borderId="9" xfId="0" applyFill="1" applyBorder="1" applyAlignment="1" applyProtection="1">
      <alignment horizontal="center" vertical="center"/>
      <protection locked="0"/>
    </xf>
    <xf numFmtId="0" fontId="0" fillId="3" borderId="7" xfId="0" applyFill="1" applyBorder="1" applyAlignment="1">
      <alignment horizontal="left" vertical="center"/>
    </xf>
    <xf numFmtId="0" fontId="1" fillId="11" borderId="8" xfId="0" applyFont="1" applyFill="1" applyBorder="1" applyAlignment="1">
      <alignment horizontal="left" vertical="center"/>
    </xf>
    <xf numFmtId="0" fontId="0" fillId="11" borderId="9" xfId="0" applyFill="1" applyBorder="1" applyAlignment="1">
      <alignment horizontal="left" vertical="center"/>
    </xf>
    <xf numFmtId="0" fontId="0" fillId="11" borderId="9" xfId="0" applyFill="1" applyBorder="1" applyAlignment="1">
      <alignment horizontal="left" vertical="center" wrapText="1"/>
    </xf>
    <xf numFmtId="0" fontId="0" fillId="11" borderId="9" xfId="0" applyFill="1" applyBorder="1" applyAlignment="1">
      <alignment horizontal="center" vertical="center"/>
    </xf>
    <xf numFmtId="44" fontId="12" fillId="12" borderId="3" xfId="0" applyNumberFormat="1" applyFont="1" applyFill="1" applyBorder="1" applyAlignment="1" applyProtection="1">
      <alignment horizontal="left" vertical="center"/>
      <protection locked="0"/>
    </xf>
    <xf numFmtId="0" fontId="12" fillId="12" borderId="10" xfId="0" applyFont="1" applyFill="1" applyBorder="1" applyAlignment="1">
      <alignment vertical="center"/>
    </xf>
    <xf numFmtId="0" fontId="12" fillId="12" borderId="11" xfId="0" applyFont="1" applyFill="1" applyBorder="1" applyAlignment="1">
      <alignment vertical="center"/>
    </xf>
    <xf numFmtId="0" fontId="12" fillId="12" borderId="12" xfId="0" applyFont="1" applyFill="1" applyBorder="1" applyAlignment="1">
      <alignment horizontal="center" vertical="center"/>
    </xf>
    <xf numFmtId="0" fontId="13" fillId="12" borderId="12" xfId="0" applyFont="1" applyFill="1" applyBorder="1" applyAlignment="1" applyProtection="1">
      <alignment horizontal="left" vertical="center" wrapText="1"/>
      <protection locked="0"/>
    </xf>
    <xf numFmtId="0" fontId="12" fillId="12" borderId="3" xfId="0" applyFont="1" applyFill="1" applyBorder="1" applyAlignment="1" applyProtection="1">
      <alignment horizontal="center" vertical="center"/>
      <protection locked="0"/>
    </xf>
    <xf numFmtId="0" fontId="4" fillId="6" borderId="13" xfId="0" applyFont="1" applyFill="1" applyBorder="1" applyAlignment="1">
      <alignment horizontal="left" vertical="center" wrapText="1"/>
    </xf>
    <xf numFmtId="0" fontId="13" fillId="8" borderId="14" xfId="0" applyFont="1" applyFill="1" applyBorder="1" applyAlignment="1" applyProtection="1">
      <alignment horizontal="center" vertical="center"/>
      <protection locked="0"/>
    </xf>
    <xf numFmtId="1" fontId="6" fillId="9" borderId="15" xfId="0" applyNumberFormat="1" applyFont="1" applyFill="1" applyBorder="1" applyAlignment="1" applyProtection="1">
      <alignment horizontal="center" vertical="center"/>
      <protection locked="0"/>
    </xf>
    <xf numFmtId="0" fontId="14" fillId="8" borderId="14" xfId="0" applyFont="1" applyFill="1" applyBorder="1" applyAlignment="1" applyProtection="1">
      <alignment horizontal="center" vertical="center"/>
      <protection locked="0"/>
    </xf>
    <xf numFmtId="0" fontId="0" fillId="3" borderId="2" xfId="0" applyFill="1" applyBorder="1" applyAlignment="1">
      <alignment horizontal="center" vertical="center"/>
    </xf>
    <xf numFmtId="0" fontId="12" fillId="12" borderId="10" xfId="0" applyFont="1" applyFill="1" applyBorder="1" applyAlignment="1" applyProtection="1">
      <alignment horizontal="center" vertical="center"/>
      <protection locked="0"/>
    </xf>
    <xf numFmtId="0" fontId="4" fillId="6" borderId="16" xfId="0" applyFont="1" applyFill="1" applyBorder="1" applyAlignment="1">
      <alignment horizontal="left" vertical="center" wrapText="1"/>
    </xf>
    <xf numFmtId="0" fontId="0" fillId="8" borderId="17" xfId="0" applyFill="1" applyBorder="1" applyAlignment="1">
      <alignment horizontal="center" vertical="center"/>
    </xf>
    <xf numFmtId="0" fontId="1" fillId="0" borderId="18" xfId="0" applyFont="1" applyBorder="1" applyAlignment="1">
      <alignment horizontal="center" vertical="center"/>
    </xf>
    <xf numFmtId="0" fontId="6" fillId="9" borderId="19" xfId="0" applyFont="1" applyFill="1" applyBorder="1" applyAlignment="1">
      <alignment horizontal="center" vertical="center"/>
    </xf>
    <xf numFmtId="0" fontId="6" fillId="8" borderId="17" xfId="0" applyFont="1" applyFill="1" applyBorder="1" applyAlignment="1">
      <alignment horizontal="center" vertical="center"/>
    </xf>
    <xf numFmtId="0" fontId="1" fillId="5" borderId="18" xfId="0" applyFont="1" applyFill="1" applyBorder="1" applyAlignment="1">
      <alignment horizontal="center" vertical="center"/>
    </xf>
    <xf numFmtId="0" fontId="0" fillId="9" borderId="19" xfId="0" applyFill="1" applyBorder="1" applyAlignment="1">
      <alignment horizontal="center" vertical="center"/>
    </xf>
    <xf numFmtId="0" fontId="1" fillId="3" borderId="18" xfId="0" applyFont="1" applyFill="1" applyBorder="1" applyAlignment="1">
      <alignment horizontal="center" vertical="center"/>
    </xf>
    <xf numFmtId="0" fontId="0" fillId="11" borderId="19" xfId="0" applyFill="1" applyBorder="1" applyAlignment="1">
      <alignment horizontal="center" vertical="center"/>
    </xf>
    <xf numFmtId="0" fontId="4" fillId="7" borderId="20" xfId="0" applyFont="1" applyFill="1" applyBorder="1" applyAlignment="1">
      <alignment horizontal="left" vertical="center" wrapText="1"/>
    </xf>
    <xf numFmtId="0" fontId="12" fillId="8" borderId="21" xfId="0" applyFont="1" applyFill="1" applyBorder="1" applyAlignment="1">
      <alignment horizontal="center" vertical="center"/>
    </xf>
    <xf numFmtId="9" fontId="1" fillId="4" borderId="22" xfId="0" applyNumberFormat="1" applyFont="1" applyFill="1" applyBorder="1" applyAlignment="1">
      <alignment horizontal="center" vertical="center"/>
    </xf>
    <xf numFmtId="9" fontId="7" fillId="9" borderId="23" xfId="0" applyNumberFormat="1" applyFont="1" applyFill="1" applyBorder="1" applyAlignment="1">
      <alignment horizontal="center" vertical="center"/>
    </xf>
    <xf numFmtId="9" fontId="15" fillId="8" borderId="21" xfId="0" applyNumberFormat="1" applyFont="1" applyFill="1" applyBorder="1" applyAlignment="1">
      <alignment horizontal="center" vertical="center"/>
    </xf>
    <xf numFmtId="9" fontId="1" fillId="9" borderId="23" xfId="0" applyNumberFormat="1" applyFont="1" applyFill="1" applyBorder="1" applyAlignment="1">
      <alignment horizontal="center" vertical="center"/>
    </xf>
    <xf numFmtId="9" fontId="1" fillId="11" borderId="23" xfId="0" applyNumberFormat="1" applyFont="1" applyFill="1" applyBorder="1" applyAlignment="1">
      <alignment horizontal="center" vertical="center"/>
    </xf>
    <xf numFmtId="0" fontId="4" fillId="6" borderId="0" xfId="0" applyFont="1" applyFill="1" applyAlignment="1">
      <alignment horizontal="left" vertical="center" wrapText="1"/>
    </xf>
    <xf numFmtId="0" fontId="13" fillId="8" borderId="24" xfId="0" applyFont="1" applyFill="1" applyBorder="1" applyAlignment="1" applyProtection="1">
      <alignment horizontal="center" vertical="center"/>
      <protection locked="0"/>
    </xf>
    <xf numFmtId="1" fontId="6" fillId="9" borderId="26" xfId="0" applyNumberFormat="1" applyFont="1" applyFill="1" applyBorder="1" applyAlignment="1" applyProtection="1">
      <alignment horizontal="center" vertical="center"/>
      <protection locked="0"/>
    </xf>
    <xf numFmtId="0" fontId="14" fillId="8" borderId="24" xfId="0" applyFont="1" applyFill="1" applyBorder="1" applyAlignment="1" applyProtection="1">
      <alignment horizontal="center" vertical="center"/>
      <protection locked="0"/>
    </xf>
    <xf numFmtId="0" fontId="0" fillId="3" borderId="25" xfId="0" applyFill="1" applyBorder="1" applyAlignment="1">
      <alignment horizontal="center" vertical="center"/>
    </xf>
    <xf numFmtId="0" fontId="0" fillId="13" borderId="1" xfId="0" applyFill="1" applyBorder="1" applyAlignment="1" applyProtection="1">
      <alignment horizontal="center" vertical="center"/>
      <protection locked="0"/>
    </xf>
    <xf numFmtId="44" fontId="1" fillId="0" borderId="0" xfId="0" applyNumberFormat="1" applyFont="1" applyAlignment="1">
      <alignment vertical="center"/>
    </xf>
    <xf numFmtId="44" fontId="10" fillId="9" borderId="9" xfId="0" applyNumberFormat="1" applyFont="1" applyFill="1" applyBorder="1" applyAlignment="1" applyProtection="1">
      <alignment horizontal="right" vertical="center"/>
      <protection locked="0"/>
    </xf>
    <xf numFmtId="0" fontId="0" fillId="14" borderId="1" xfId="0" applyFill="1" applyBorder="1" applyAlignment="1" applyProtection="1">
      <alignment horizontal="left" vertical="center"/>
      <protection locked="0"/>
    </xf>
    <xf numFmtId="0" fontId="8" fillId="0" borderId="27" xfId="0" applyFont="1" applyBorder="1"/>
    <xf numFmtId="0" fontId="8" fillId="0" borderId="0" xfId="0" applyFont="1"/>
    <xf numFmtId="0" fontId="8" fillId="0" borderId="28" xfId="0" applyFont="1" applyBorder="1" applyAlignment="1">
      <alignment horizontal="left"/>
    </xf>
    <xf numFmtId="0" fontId="8" fillId="0" borderId="0" xfId="0" applyFont="1" applyAlignment="1">
      <alignment horizontal="left" vertical="center"/>
    </xf>
    <xf numFmtId="44" fontId="10" fillId="11" borderId="9" xfId="0" applyNumberFormat="1" applyFont="1" applyFill="1" applyBorder="1" applyAlignment="1">
      <alignment horizontal="left" vertical="center"/>
    </xf>
    <xf numFmtId="44" fontId="0" fillId="5" borderId="1" xfId="0" applyNumberFormat="1" applyFill="1" applyBorder="1" applyAlignment="1" applyProtection="1">
      <alignment horizontal="center" vertical="center"/>
      <protection locked="0"/>
    </xf>
    <xf numFmtId="44" fontId="0" fillId="5" borderId="1" xfId="0" applyNumberFormat="1" applyFill="1" applyBorder="1" applyAlignment="1" applyProtection="1">
      <alignment horizontal="left" vertical="center"/>
      <protection locked="0"/>
    </xf>
    <xf numFmtId="44" fontId="0" fillId="14" borderId="1" xfId="0" applyNumberFormat="1" applyFill="1" applyBorder="1" applyAlignment="1" applyProtection="1">
      <alignment horizontal="center" vertical="center"/>
      <protection locked="0"/>
    </xf>
    <xf numFmtId="44" fontId="0" fillId="3" borderId="1" xfId="0" applyNumberFormat="1" applyFill="1" applyBorder="1" applyAlignment="1">
      <alignment horizontal="center" vertical="center"/>
    </xf>
    <xf numFmtId="44" fontId="10" fillId="9" borderId="9" xfId="0" applyNumberFormat="1" applyFont="1" applyFill="1" applyBorder="1" applyAlignment="1">
      <alignment horizontal="left" vertical="center"/>
    </xf>
    <xf numFmtId="0" fontId="0" fillId="14" borderId="32" xfId="0" applyFill="1" applyBorder="1" applyAlignment="1" applyProtection="1">
      <alignment horizontal="left" vertical="center"/>
      <protection locked="0"/>
    </xf>
    <xf numFmtId="0" fontId="0" fillId="14" borderId="1" xfId="0" applyFill="1" applyBorder="1" applyAlignment="1">
      <alignment horizontal="left" vertical="center"/>
    </xf>
    <xf numFmtId="0" fontId="0" fillId="14" borderId="1" xfId="0" applyFill="1" applyBorder="1" applyAlignment="1" applyProtection="1">
      <alignment horizontal="left" vertical="center" wrapText="1"/>
      <protection locked="0"/>
    </xf>
    <xf numFmtId="44" fontId="0" fillId="14" borderId="1" xfId="0" applyNumberFormat="1" applyFill="1" applyBorder="1" applyAlignment="1" applyProtection="1">
      <alignment horizontal="left" vertical="center"/>
      <protection locked="0"/>
    </xf>
    <xf numFmtId="0" fontId="0" fillId="14" borderId="1"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1" fillId="14" borderId="2" xfId="0" applyFont="1" applyFill="1" applyBorder="1" applyAlignment="1">
      <alignment horizontal="center" vertical="center"/>
    </xf>
    <xf numFmtId="0" fontId="17" fillId="0" borderId="0" xfId="0" applyFont="1"/>
    <xf numFmtId="0" fontId="0" fillId="0" borderId="28" xfId="0" applyBorder="1" applyAlignment="1">
      <alignment horizontal="left"/>
    </xf>
    <xf numFmtId="0" fontId="0" fillId="8" borderId="4" xfId="0" applyFill="1" applyBorder="1" applyAlignment="1">
      <alignment horizontal="left" vertical="center"/>
    </xf>
    <xf numFmtId="0" fontId="0" fillId="8" borderId="4" xfId="0" applyFill="1" applyBorder="1" applyAlignment="1" applyProtection="1">
      <alignment horizontal="left" vertical="center" wrapText="1"/>
      <protection locked="0"/>
    </xf>
    <xf numFmtId="44" fontId="0" fillId="8" borderId="4" xfId="0" applyNumberFormat="1" applyFill="1" applyBorder="1" applyAlignment="1" applyProtection="1">
      <alignment horizontal="left" vertical="center"/>
      <protection locked="0"/>
    </xf>
    <xf numFmtId="0" fontId="0" fillId="8" borderId="4" xfId="0" applyFill="1" applyBorder="1" applyAlignment="1" applyProtection="1">
      <alignment horizontal="center" vertical="center"/>
      <protection locked="0"/>
    </xf>
    <xf numFmtId="0" fontId="13" fillId="8" borderId="33" xfId="0" applyFont="1" applyFill="1" applyBorder="1" applyAlignment="1" applyProtection="1">
      <alignment horizontal="center" vertical="center"/>
      <protection locked="0"/>
    </xf>
    <xf numFmtId="9" fontId="1" fillId="8" borderId="34" xfId="0" applyNumberFormat="1" applyFont="1" applyFill="1" applyBorder="1" applyAlignment="1">
      <alignment horizontal="center" vertical="center"/>
    </xf>
    <xf numFmtId="0" fontId="0" fillId="8" borderId="13" xfId="0" applyFill="1" applyBorder="1" applyAlignment="1">
      <alignment horizontal="center" vertical="center"/>
    </xf>
    <xf numFmtId="0" fontId="12" fillId="8" borderId="16" xfId="0" applyFont="1" applyFill="1" applyBorder="1" applyAlignment="1" applyProtection="1">
      <alignment horizontal="left" vertical="center"/>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27" xfId="0" applyFont="1" applyBorder="1" applyAlignment="1">
      <alignment horizontal="left" vertical="center"/>
    </xf>
    <xf numFmtId="0" fontId="8" fillId="0" borderId="0" xfId="0" applyFont="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0" fillId="9" borderId="2" xfId="0" applyFont="1" applyFill="1" applyBorder="1" applyAlignment="1">
      <alignment horizontal="left" vertical="center"/>
    </xf>
    <xf numFmtId="0" fontId="0" fillId="8" borderId="35" xfId="0" applyFont="1" applyFill="1" applyBorder="1" applyAlignment="1">
      <alignment horizontal="left" vertical="center"/>
    </xf>
    <xf numFmtId="0" fontId="0" fillId="8" borderId="13" xfId="0" applyFont="1" applyFill="1" applyBorder="1" applyAlignment="1">
      <alignment horizontal="left" vertical="center"/>
    </xf>
    <xf numFmtId="0" fontId="4" fillId="6" borderId="36" xfId="0" applyFont="1" applyFill="1" applyBorder="1" applyAlignment="1">
      <alignment horizontal="left" vertical="center" wrapText="1"/>
    </xf>
    <xf numFmtId="0" fontId="0" fillId="0" borderId="2" xfId="0" applyFont="1" applyBorder="1" applyAlignment="1">
      <alignment horizontal="center" vertical="center"/>
    </xf>
    <xf numFmtId="0" fontId="6" fillId="9" borderId="2" xfId="0" applyFont="1" applyFill="1" applyBorder="1" applyAlignment="1">
      <alignment horizontal="center" vertical="center"/>
    </xf>
    <xf numFmtId="0" fontId="6" fillId="8" borderId="2" xfId="0" applyFont="1" applyFill="1" applyBorder="1" applyAlignment="1">
      <alignment horizontal="center" vertical="center"/>
    </xf>
    <xf numFmtId="0" fontId="0" fillId="3" borderId="18" xfId="0" applyFont="1" applyFill="1" applyBorder="1" applyAlignment="1">
      <alignment horizontal="center" vertical="center"/>
    </xf>
    <xf numFmtId="7" fontId="0" fillId="0" borderId="1" xfId="0" applyNumberFormat="1" applyBorder="1" applyAlignment="1" applyProtection="1">
      <alignment horizontal="center" vertical="center"/>
      <protection locked="0"/>
    </xf>
    <xf numFmtId="44" fontId="10" fillId="9" borderId="9" xfId="0" applyNumberFormat="1" applyFont="1" applyFill="1" applyBorder="1" applyAlignment="1">
      <alignment horizontal="center" vertical="center"/>
    </xf>
    <xf numFmtId="44" fontId="14" fillId="8" borderId="6" xfId="0" applyNumberFormat="1" applyFont="1" applyFill="1" applyBorder="1" applyAlignment="1" applyProtection="1">
      <alignment horizontal="center" vertical="center"/>
      <protection locked="0"/>
    </xf>
    <xf numFmtId="9" fontId="0" fillId="10" borderId="22" xfId="0" applyNumberFormat="1" applyFont="1" applyFill="1" applyBorder="1" applyAlignment="1">
      <alignment horizontal="center" vertical="center"/>
    </xf>
    <xf numFmtId="9" fontId="0" fillId="4" borderId="3" xfId="0" applyNumberFormat="1" applyFont="1" applyFill="1" applyBorder="1" applyAlignment="1">
      <alignment horizontal="center" vertical="center"/>
    </xf>
    <xf numFmtId="0" fontId="2" fillId="2" borderId="37" xfId="0" applyFont="1" applyFill="1" applyBorder="1" applyAlignment="1">
      <alignment horizontal="center" vertical="center"/>
    </xf>
    <xf numFmtId="0" fontId="2" fillId="2" borderId="0" xfId="0" applyFont="1" applyFill="1" applyBorder="1" applyAlignment="1">
      <alignment horizontal="center" vertical="center"/>
    </xf>
    <xf numFmtId="0" fontId="8" fillId="0" borderId="12" xfId="0" applyFont="1" applyBorder="1" applyAlignment="1">
      <alignment horizontal="left"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cellXfs>
  <cellStyles count="1">
    <cellStyle name="Normal" xfId="0" builtinId="0"/>
  </cellStyles>
  <dxfs count="16">
    <dxf>
      <fill>
        <patternFill>
          <bgColor rgb="FFCAFFCA"/>
        </patternFill>
      </fill>
    </dxf>
    <dxf>
      <fill>
        <patternFill>
          <bgColor rgb="FFCAFFCA"/>
        </patternFill>
      </fill>
    </dxf>
    <dxf>
      <fill>
        <patternFill>
          <bgColor rgb="FFCAFFCA"/>
        </patternFill>
      </fill>
    </dxf>
    <dxf>
      <font>
        <b val="0"/>
        <strike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medium">
          <color auto="1"/>
        </left>
        <right style="medium">
          <color auto="1"/>
        </right>
        <top style="thin">
          <color auto="1"/>
        </top>
        <bottom style="thin">
          <color auto="1"/>
        </bottom>
        <vertical/>
        <horizontal style="thin">
          <color auto="1"/>
        </horizontal>
      </border>
    </dxf>
    <dxf>
      <font>
        <b val="0"/>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strike val="0"/>
        <outline val="0"/>
        <shadow val="0"/>
        <u val="none"/>
        <vertAlign val="baseline"/>
        <sz val="11"/>
        <color theme="1"/>
        <name val="Calibri"/>
        <family val="2"/>
        <scheme val="minor"/>
      </font>
      <numFmt numFmtId="34" formatCode="_(&quot;$&quot;* #,##0.00_);_(&quot;$&quot;* \(#,##0.00\);_(&quot;$&quot;* &quot;-&quot;??_);_(@_)"/>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theme="1"/>
        <name val="Calibri"/>
        <family val="2"/>
        <scheme val="minor"/>
      </font>
      <alignment horizontal="left"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top style="thin">
          <color theme="1"/>
        </top>
      </border>
    </dxf>
    <dxf>
      <font>
        <b val="0"/>
        <strike val="0"/>
        <outline val="0"/>
        <shadow val="0"/>
        <u val="none"/>
        <vertAlign val="baseline"/>
        <sz val="11"/>
        <color theme="1"/>
        <name val="Calibri"/>
        <family val="2"/>
        <scheme val="minor"/>
      </font>
      <alignment horizontal="left" vertical="center" textRotation="0" indent="0" justifyLastLine="0" shrinkToFit="0" readingOrder="0"/>
    </dxf>
    <dxf>
      <border outline="0">
        <bottom style="thin">
          <color theme="1"/>
        </bottom>
      </border>
    </dxf>
    <dxf>
      <font>
        <b/>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05DA8E-A31D-41D1-80AA-C287E08ED1B2}" name="Table2033" displayName="Table2033" ref="A2:K18" totalsRowShown="0" headerRowDxfId="15" dataDxfId="13" headerRowBorderDxfId="14" tableBorderDxfId="12">
  <autoFilter ref="A2:K18" xr:uid="{C605DA8E-A31D-41D1-80AA-C287E08ED1B2}"/>
  <sortState xmlns:xlrd2="http://schemas.microsoft.com/office/spreadsheetml/2017/richdata2" ref="A3:J8">
    <sortCondition descending="1" ref="I3:I8"/>
  </sortState>
  <tableColumns count="11">
    <tableColumn id="1" xr3:uid="{7404AA30-CF31-4EB4-A43A-D27DE97397DB}" name="Grant #" dataDxfId="11"/>
    <tableColumn id="3" xr3:uid="{E274234F-CE84-4932-A51A-17EDA48CE189}" name="Project Type" dataDxfId="10"/>
    <tableColumn id="9" xr3:uid="{1E6C4156-9453-4007-A984-D5EF9C2FFD6E}" name="Sub-Recipient Name" dataDxfId="9"/>
    <tableColumn id="4" xr3:uid="{899C88F6-49C1-4B9C-B664-218952EE5B21}" name="Amount Requested" dataDxfId="8"/>
    <tableColumn id="11" xr3:uid="{229C6D88-A782-4454-9A49-5479175666C8}" name="Reallocated"/>
    <tableColumn id="8" xr3:uid="{C422783D-F69E-4400-B18D-E15C52C7CF28}" name="Possible Points*" dataDxfId="7"/>
    <tableColumn id="7" xr3:uid="{5925A4B4-FE84-4F43-AF9D-9F12AA97BD49}" name="Actual Points" dataDxfId="6"/>
    <tableColumn id="2" xr3:uid="{6737DB81-B5E7-4C47-93A9-EC40F10DC52F}" name="Bonus Points"/>
    <tableColumn id="5" xr3:uid="{390B2CD2-CB69-4758-BA3C-82395C03C3E3}" name="Final Score" dataDxfId="5"/>
    <tableColumn id="10" xr3:uid="{2C3B4990-D4BB-42E3-83D3-A6AA7AA807D1}" name="PAR Ranking" dataDxfId="4"/>
    <tableColumn id="6" xr3:uid="{C3392C80-1C05-4DFB-A938-CA073A8E325F}" name="Accepted/ Rejected Status"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BC48-0CDE-46B0-AD2E-4AAD0E6BFC2B}">
  <sheetPr>
    <tabColor rgb="FF00B050"/>
    <pageSetUpPr fitToPage="1"/>
  </sheetPr>
  <dimension ref="A1:N27"/>
  <sheetViews>
    <sheetView tabSelected="1" zoomScale="130" zoomScaleNormal="130" workbookViewId="0">
      <selection activeCell="D33" sqref="D33"/>
    </sheetView>
  </sheetViews>
  <sheetFormatPr defaultColWidth="8.7265625" defaultRowHeight="14.5" x14ac:dyDescent="0.35"/>
  <cols>
    <col min="1" max="1" width="28" style="6" customWidth="1"/>
    <col min="2" max="2" width="11.453125" style="6" customWidth="1"/>
    <col min="3" max="3" width="47.90625" style="6" customWidth="1"/>
    <col min="4" max="4" width="15.6328125" style="6" customWidth="1"/>
    <col min="5" max="5" width="11.90625" style="6" customWidth="1"/>
    <col min="6" max="6" width="8.6328125" style="6" customWidth="1"/>
    <col min="7" max="7" width="8.54296875" style="6" customWidth="1"/>
    <col min="8" max="8" width="11.1796875" style="6" customWidth="1"/>
    <col min="9" max="9" width="12.81640625" style="6" customWidth="1"/>
    <col min="10" max="10" width="15.453125" style="6" customWidth="1"/>
    <col min="11" max="11" width="16.81640625" style="6" customWidth="1"/>
    <col min="12" max="12" width="12.54296875" style="6" bestFit="1" customWidth="1"/>
    <col min="13" max="13" width="8.7265625" style="6"/>
    <col min="14" max="14" width="10.54296875" style="6" customWidth="1"/>
    <col min="15" max="16384" width="8.7265625" style="6"/>
  </cols>
  <sheetData>
    <row r="1" spans="1:14" s="3" customFormat="1" ht="27.65" customHeight="1" thickBot="1" x14ac:dyDescent="0.4">
      <c r="A1" s="128" t="s">
        <v>0</v>
      </c>
      <c r="B1" s="129"/>
      <c r="C1" s="129"/>
      <c r="D1" s="129"/>
      <c r="E1" s="129"/>
      <c r="F1" s="129"/>
      <c r="G1" s="129"/>
      <c r="H1" s="129"/>
      <c r="I1" s="129"/>
      <c r="J1" s="129"/>
      <c r="K1" s="129"/>
    </row>
    <row r="2" spans="1:14" s="4" customFormat="1" ht="40" customHeight="1" thickBot="1" x14ac:dyDescent="0.4">
      <c r="A2" s="17" t="s">
        <v>1</v>
      </c>
      <c r="B2" s="17" t="s">
        <v>2</v>
      </c>
      <c r="C2" s="17" t="s">
        <v>3</v>
      </c>
      <c r="D2" s="17" t="s">
        <v>4</v>
      </c>
      <c r="E2" s="17" t="s">
        <v>46</v>
      </c>
      <c r="F2" s="17" t="s">
        <v>5</v>
      </c>
      <c r="G2" s="47" t="s">
        <v>6</v>
      </c>
      <c r="H2" s="69" t="s">
        <v>7</v>
      </c>
      <c r="I2" s="62" t="s">
        <v>8</v>
      </c>
      <c r="J2" s="53" t="s">
        <v>9</v>
      </c>
      <c r="K2" s="118" t="s">
        <v>44</v>
      </c>
    </row>
    <row r="3" spans="1:14" s="2" customFormat="1" x14ac:dyDescent="0.35">
      <c r="A3" s="18" t="s">
        <v>10</v>
      </c>
      <c r="B3" s="19"/>
      <c r="C3" s="20"/>
      <c r="D3" s="21"/>
      <c r="E3" s="21"/>
      <c r="F3" s="22"/>
      <c r="G3" s="48"/>
      <c r="H3" s="70"/>
      <c r="I3" s="63"/>
      <c r="J3" s="54"/>
      <c r="K3" s="116"/>
    </row>
    <row r="4" spans="1:14" s="2" customFormat="1" x14ac:dyDescent="0.35">
      <c r="A4" s="23" t="s">
        <v>11</v>
      </c>
      <c r="B4" s="5" t="s">
        <v>12</v>
      </c>
      <c r="C4" s="1" t="s">
        <v>13</v>
      </c>
      <c r="D4" s="8">
        <v>9700</v>
      </c>
      <c r="E4" s="123">
        <v>0</v>
      </c>
      <c r="F4" s="12">
        <v>83</v>
      </c>
      <c r="G4" s="12">
        <v>75</v>
      </c>
      <c r="H4" s="12">
        <v>3</v>
      </c>
      <c r="I4" s="64">
        <v>0.94</v>
      </c>
      <c r="J4" s="55">
        <v>1</v>
      </c>
      <c r="K4" s="119" t="s">
        <v>45</v>
      </c>
    </row>
    <row r="5" spans="1:14" s="2" customFormat="1" x14ac:dyDescent="0.35">
      <c r="A5" s="23" t="s">
        <v>14</v>
      </c>
      <c r="B5" s="5" t="s">
        <v>12</v>
      </c>
      <c r="C5" s="1" t="s">
        <v>15</v>
      </c>
      <c r="D5" s="8">
        <v>112359</v>
      </c>
      <c r="E5" s="123">
        <v>0</v>
      </c>
      <c r="F5" s="12">
        <v>84</v>
      </c>
      <c r="G5" s="12">
        <v>73</v>
      </c>
      <c r="H5" s="12">
        <v>4</v>
      </c>
      <c r="I5" s="64">
        <v>0.91</v>
      </c>
      <c r="J5" s="55">
        <v>2</v>
      </c>
      <c r="K5" s="119" t="s">
        <v>45</v>
      </c>
    </row>
    <row r="6" spans="1:14" s="2" customFormat="1" x14ac:dyDescent="0.35">
      <c r="A6" s="23" t="s">
        <v>16</v>
      </c>
      <c r="B6" s="5" t="s">
        <v>12</v>
      </c>
      <c r="C6" s="1" t="s">
        <v>13</v>
      </c>
      <c r="D6" s="8">
        <v>284204</v>
      </c>
      <c r="E6" s="123">
        <v>0</v>
      </c>
      <c r="F6" s="12">
        <v>83</v>
      </c>
      <c r="G6" s="12">
        <v>70</v>
      </c>
      <c r="H6" s="12">
        <v>3</v>
      </c>
      <c r="I6" s="64">
        <v>0.87</v>
      </c>
      <c r="J6" s="55">
        <v>3</v>
      </c>
      <c r="K6" s="119" t="s">
        <v>45</v>
      </c>
    </row>
    <row r="7" spans="1:14" s="2" customFormat="1" x14ac:dyDescent="0.35">
      <c r="A7" s="23" t="s">
        <v>17</v>
      </c>
      <c r="B7" s="5" t="s">
        <v>18</v>
      </c>
      <c r="C7" s="1" t="s">
        <v>19</v>
      </c>
      <c r="D7" s="8">
        <v>205664</v>
      </c>
      <c r="E7" s="123">
        <v>0</v>
      </c>
      <c r="F7" s="12">
        <v>83</v>
      </c>
      <c r="G7" s="12">
        <v>68</v>
      </c>
      <c r="H7" s="12">
        <v>3</v>
      </c>
      <c r="I7" s="64">
        <v>0.85</v>
      </c>
      <c r="J7" s="55">
        <v>4</v>
      </c>
      <c r="K7" s="119" t="s">
        <v>45</v>
      </c>
    </row>
    <row r="8" spans="1:14" s="2" customFormat="1" x14ac:dyDescent="0.35">
      <c r="A8" s="23" t="s">
        <v>20</v>
      </c>
      <c r="B8" s="5" t="s">
        <v>12</v>
      </c>
      <c r="C8" s="1" t="s">
        <v>21</v>
      </c>
      <c r="D8" s="8">
        <v>169719</v>
      </c>
      <c r="E8" s="123">
        <v>0</v>
      </c>
      <c r="F8" s="12">
        <v>83</v>
      </c>
      <c r="G8" s="12">
        <v>67</v>
      </c>
      <c r="H8" s="12">
        <v>2</v>
      </c>
      <c r="I8" s="64">
        <v>0.83</v>
      </c>
      <c r="J8" s="55">
        <v>5</v>
      </c>
      <c r="K8" s="119" t="s">
        <v>45</v>
      </c>
    </row>
    <row r="9" spans="1:14" s="7" customFormat="1" ht="29" x14ac:dyDescent="0.35">
      <c r="A9" s="23" t="s">
        <v>22</v>
      </c>
      <c r="B9" s="5" t="s">
        <v>23</v>
      </c>
      <c r="C9" s="14" t="s">
        <v>30</v>
      </c>
      <c r="D9" s="8">
        <v>36230</v>
      </c>
      <c r="E9" s="123">
        <v>0</v>
      </c>
      <c r="F9" s="12" t="s">
        <v>24</v>
      </c>
      <c r="G9" s="12" t="s">
        <v>24</v>
      </c>
      <c r="H9" s="12" t="s">
        <v>24</v>
      </c>
      <c r="I9" s="64" t="s">
        <v>24</v>
      </c>
      <c r="J9" s="55">
        <v>6</v>
      </c>
      <c r="K9" s="119" t="s">
        <v>45</v>
      </c>
    </row>
    <row r="10" spans="1:14" s="2" customFormat="1" x14ac:dyDescent="0.35">
      <c r="A10" s="23" t="s">
        <v>25</v>
      </c>
      <c r="B10" s="5" t="s">
        <v>26</v>
      </c>
      <c r="C10" s="1" t="s">
        <v>19</v>
      </c>
      <c r="D10" s="8">
        <v>350289</v>
      </c>
      <c r="E10" s="123">
        <v>0</v>
      </c>
      <c r="F10" s="12" t="s">
        <v>24</v>
      </c>
      <c r="G10" s="12" t="s">
        <v>24</v>
      </c>
      <c r="H10" s="12" t="s">
        <v>24</v>
      </c>
      <c r="I10" s="64" t="s">
        <v>24</v>
      </c>
      <c r="J10" s="55">
        <v>7</v>
      </c>
      <c r="K10" s="119" t="s">
        <v>45</v>
      </c>
    </row>
    <row r="11" spans="1:14" s="2" customFormat="1" x14ac:dyDescent="0.35">
      <c r="A11" s="77" t="s">
        <v>34</v>
      </c>
      <c r="B11" s="5" t="s">
        <v>12</v>
      </c>
      <c r="C11" s="1" t="s">
        <v>15</v>
      </c>
      <c r="D11" s="84">
        <v>190752</v>
      </c>
      <c r="E11" s="123">
        <v>0</v>
      </c>
      <c r="F11" s="12">
        <v>93</v>
      </c>
      <c r="G11" s="12">
        <v>72</v>
      </c>
      <c r="H11" s="12">
        <v>3</v>
      </c>
      <c r="I11" s="64">
        <v>0.8</v>
      </c>
      <c r="J11" s="55">
        <v>8</v>
      </c>
      <c r="K11" s="119" t="s">
        <v>45</v>
      </c>
    </row>
    <row r="12" spans="1:14" s="7" customFormat="1" ht="15" thickBot="1" x14ac:dyDescent="0.4">
      <c r="A12" s="24" t="s">
        <v>27</v>
      </c>
      <c r="B12" s="25"/>
      <c r="C12" s="27"/>
      <c r="D12" s="87">
        <f>SUM(D4:D11)</f>
        <v>1358917</v>
      </c>
      <c r="E12" s="124"/>
      <c r="F12" s="28"/>
      <c r="G12" s="49"/>
      <c r="H12" s="71"/>
      <c r="I12" s="65"/>
      <c r="J12" s="56"/>
      <c r="K12" s="120"/>
      <c r="L12" s="16"/>
      <c r="M12" s="75"/>
      <c r="N12" s="75"/>
    </row>
    <row r="13" spans="1:14" s="7" customFormat="1" x14ac:dyDescent="0.35">
      <c r="A13" s="29" t="s">
        <v>28</v>
      </c>
      <c r="B13" s="30"/>
      <c r="C13" s="31"/>
      <c r="D13" s="32"/>
      <c r="E13" s="125"/>
      <c r="F13" s="33"/>
      <c r="G13" s="50"/>
      <c r="H13" s="72"/>
      <c r="I13" s="66"/>
      <c r="J13" s="57"/>
      <c r="K13" s="121"/>
      <c r="L13" s="16"/>
      <c r="M13" s="16"/>
      <c r="N13" s="16"/>
    </row>
    <row r="14" spans="1:14" s="2" customFormat="1" x14ac:dyDescent="0.35">
      <c r="A14" s="77" t="s">
        <v>33</v>
      </c>
      <c r="B14" s="5" t="s">
        <v>12</v>
      </c>
      <c r="C14" s="1" t="s">
        <v>15</v>
      </c>
      <c r="D14" s="85">
        <v>102284</v>
      </c>
      <c r="E14" s="123">
        <v>0</v>
      </c>
      <c r="F14" s="12">
        <v>93</v>
      </c>
      <c r="G14" s="12">
        <v>72</v>
      </c>
      <c r="H14" s="12">
        <v>3</v>
      </c>
      <c r="I14" s="64">
        <v>0.8</v>
      </c>
      <c r="J14" s="55">
        <v>8</v>
      </c>
      <c r="K14" s="119" t="s">
        <v>45</v>
      </c>
      <c r="L14" s="16"/>
      <c r="M14" s="16"/>
      <c r="N14" s="16"/>
    </row>
    <row r="15" spans="1:14" s="2" customFormat="1" ht="29" x14ac:dyDescent="0.35">
      <c r="A15" s="34" t="s">
        <v>35</v>
      </c>
      <c r="B15" s="13" t="s">
        <v>23</v>
      </c>
      <c r="C15" s="14" t="s">
        <v>30</v>
      </c>
      <c r="D15" s="83">
        <v>116000</v>
      </c>
      <c r="E15" s="123">
        <v>0</v>
      </c>
      <c r="F15" s="74">
        <v>63</v>
      </c>
      <c r="G15" s="74">
        <v>57</v>
      </c>
      <c r="H15" s="74">
        <v>0</v>
      </c>
      <c r="I15" s="64">
        <f>Table2033[[#This Row],[Actual Points]]/Table2033[[#This Row],[Possible Points*]]</f>
        <v>0.90476190476190477</v>
      </c>
      <c r="J15" s="58">
        <v>9</v>
      </c>
      <c r="K15" s="119" t="s">
        <v>45</v>
      </c>
    </row>
    <row r="16" spans="1:14" s="2" customFormat="1" x14ac:dyDescent="0.35">
      <c r="A16" s="88" t="s">
        <v>41</v>
      </c>
      <c r="B16" s="89" t="s">
        <v>18</v>
      </c>
      <c r="C16" s="90" t="s">
        <v>40</v>
      </c>
      <c r="D16" s="91">
        <v>68661</v>
      </c>
      <c r="E16" s="123">
        <v>0</v>
      </c>
      <c r="F16" s="92">
        <v>97</v>
      </c>
      <c r="G16" s="92">
        <v>80</v>
      </c>
      <c r="H16" s="93">
        <v>0</v>
      </c>
      <c r="I16" s="64">
        <f>Table2033[[#This Row],[Actual Points]]/Table2033[[#This Row],[Possible Points*]]</f>
        <v>0.82474226804123707</v>
      </c>
      <c r="J16" s="94">
        <v>10</v>
      </c>
      <c r="K16" s="119" t="s">
        <v>45</v>
      </c>
    </row>
    <row r="17" spans="1:13" s="2" customFormat="1" ht="15" thickBot="1" x14ac:dyDescent="0.4">
      <c r="A17" s="24" t="s">
        <v>27</v>
      </c>
      <c r="B17" s="26"/>
      <c r="C17" s="27"/>
      <c r="D17" s="76">
        <f>SUM(D14:D16)</f>
        <v>286945</v>
      </c>
      <c r="E17" s="76"/>
      <c r="F17" s="35"/>
      <c r="G17" s="35"/>
      <c r="H17" s="35"/>
      <c r="I17" s="67"/>
      <c r="J17" s="59"/>
      <c r="K17" s="115"/>
    </row>
    <row r="18" spans="1:13" s="2" customFormat="1" x14ac:dyDescent="0.35">
      <c r="A18" s="104" t="s">
        <v>42</v>
      </c>
      <c r="B18" s="97"/>
      <c r="C18" s="98"/>
      <c r="D18" s="99"/>
      <c r="E18" s="99"/>
      <c r="F18" s="100"/>
      <c r="G18" s="100"/>
      <c r="H18" s="101"/>
      <c r="I18" s="102"/>
      <c r="J18" s="103"/>
      <c r="K18" s="117"/>
      <c r="M18" s="15"/>
    </row>
    <row r="19" spans="1:13" s="2" customFormat="1" ht="14" customHeight="1" x14ac:dyDescent="0.35">
      <c r="A19" s="36" t="s">
        <v>29</v>
      </c>
      <c r="B19" s="9" t="s">
        <v>29</v>
      </c>
      <c r="C19" s="10" t="s">
        <v>30</v>
      </c>
      <c r="D19" s="86">
        <v>131900</v>
      </c>
      <c r="E19" s="11" t="s">
        <v>24</v>
      </c>
      <c r="F19" s="51" t="s">
        <v>24</v>
      </c>
      <c r="G19" s="73" t="s">
        <v>24</v>
      </c>
      <c r="H19" s="126" t="s">
        <v>24</v>
      </c>
      <c r="I19" s="60" t="s">
        <v>24</v>
      </c>
      <c r="J19" s="122" t="s">
        <v>24</v>
      </c>
      <c r="K19" s="122" t="s">
        <v>24</v>
      </c>
    </row>
    <row r="20" spans="1:13" ht="14" customHeight="1" thickBot="1" x14ac:dyDescent="0.4">
      <c r="A20" s="37" t="s">
        <v>27</v>
      </c>
      <c r="B20" s="38"/>
      <c r="C20" s="39"/>
      <c r="D20" s="82">
        <f>D19</f>
        <v>131900</v>
      </c>
      <c r="E20" s="40"/>
      <c r="F20" s="40"/>
      <c r="G20" s="40"/>
      <c r="H20" s="68"/>
      <c r="I20" s="61"/>
      <c r="J20" s="61"/>
      <c r="K20" s="61"/>
    </row>
    <row r="21" spans="1:13" ht="14" customHeight="1" thickBot="1" x14ac:dyDescent="0.4">
      <c r="A21" s="42" t="s">
        <v>31</v>
      </c>
      <c r="B21" s="43"/>
      <c r="C21" s="45"/>
      <c r="D21" s="41">
        <f>SUM(D20,D17,D12)</f>
        <v>1777762</v>
      </c>
      <c r="E21" s="46" t="s">
        <v>24</v>
      </c>
      <c r="F21" s="52" t="s">
        <v>24</v>
      </c>
      <c r="G21" s="52" t="s">
        <v>24</v>
      </c>
      <c r="H21" s="127" t="s">
        <v>24</v>
      </c>
      <c r="I21" s="44" t="s">
        <v>24</v>
      </c>
      <c r="J21" s="44" t="s">
        <v>24</v>
      </c>
      <c r="K21" s="44" t="s">
        <v>24</v>
      </c>
    </row>
    <row r="22" spans="1:13" ht="30" customHeight="1" thickBot="1" x14ac:dyDescent="0.4">
      <c r="A22" s="105" t="s">
        <v>32</v>
      </c>
      <c r="B22" s="106"/>
      <c r="C22" s="106"/>
      <c r="D22" s="106"/>
      <c r="E22" s="106"/>
      <c r="F22" s="106"/>
      <c r="G22" s="106"/>
      <c r="H22" s="106"/>
      <c r="I22" s="107"/>
    </row>
    <row r="23" spans="1:13" ht="15" x14ac:dyDescent="0.4">
      <c r="A23" s="108" t="s">
        <v>36</v>
      </c>
      <c r="B23" s="109"/>
      <c r="C23" s="95"/>
      <c r="D23" s="96"/>
    </row>
    <row r="24" spans="1:13" x14ac:dyDescent="0.35">
      <c r="A24" s="78" t="s">
        <v>37</v>
      </c>
      <c r="B24" s="79"/>
      <c r="C24" s="79"/>
      <c r="D24" s="80"/>
    </row>
    <row r="25" spans="1:13" ht="15" thickBot="1" x14ac:dyDescent="0.4">
      <c r="A25" s="110" t="s">
        <v>38</v>
      </c>
      <c r="B25" s="111"/>
      <c r="C25" s="111"/>
      <c r="D25" s="112"/>
    </row>
    <row r="26" spans="1:13" ht="15" thickBot="1" x14ac:dyDescent="0.4">
      <c r="A26" s="131" t="s">
        <v>39</v>
      </c>
      <c r="B26" s="132"/>
      <c r="C26" s="133"/>
      <c r="D26" s="81"/>
    </row>
    <row r="27" spans="1:13" ht="15" thickBot="1" x14ac:dyDescent="0.4">
      <c r="A27" s="113" t="s">
        <v>43</v>
      </c>
      <c r="B27" s="114"/>
      <c r="C27" s="130"/>
      <c r="D27" s="81"/>
    </row>
  </sheetData>
  <mergeCells count="5">
    <mergeCell ref="A22:I22"/>
    <mergeCell ref="A23:B23"/>
    <mergeCell ref="A25:D25"/>
    <mergeCell ref="A26:C26"/>
    <mergeCell ref="A1:K1"/>
  </mergeCells>
  <conditionalFormatting sqref="A4:A10 A13 A15:A16 A18:A20 A22">
    <cfRule type="expression" dxfId="2" priority="3">
      <formula>(#REF!&gt;1)</formula>
    </cfRule>
  </conditionalFormatting>
  <conditionalFormatting sqref="A11">
    <cfRule type="expression" dxfId="1" priority="1">
      <formula>(#REF!&gt;1)</formula>
    </cfRule>
  </conditionalFormatting>
  <conditionalFormatting sqref="A14">
    <cfRule type="expression" dxfId="0" priority="2">
      <formula>(#REF!&gt;1)</formula>
    </cfRule>
  </conditionalFormatting>
  <pageMargins left="0.7" right="0.7" top="0.75" bottom="0.75" header="0.3" footer="0.3"/>
  <pageSetup scale="82"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9CAC06412D40449E9E5853AE03A642" ma:contentTypeVersion="7" ma:contentTypeDescription="Create a new document." ma:contentTypeScope="" ma:versionID="ac3a26990d5c528a9bb10326da4ec9fc">
  <xsd:schema xmlns:xsd="http://www.w3.org/2001/XMLSchema" xmlns:xs="http://www.w3.org/2001/XMLSchema" xmlns:p="http://schemas.microsoft.com/office/2006/metadata/properties" xmlns:ns2="70c577c4-1391-4527-9c2c-4808d385f402" xmlns:ns3="bb33ca94-efdd-4ebe-8bb0-b839f2ef5d6c" targetNamespace="http://schemas.microsoft.com/office/2006/metadata/properties" ma:root="true" ma:fieldsID="41604020ef5f4ece0978d5a0c77d12a1" ns2:_="" ns3:_="">
    <xsd:import namespace="70c577c4-1391-4527-9c2c-4808d385f402"/>
    <xsd:import namespace="bb33ca94-efdd-4ebe-8bb0-b839f2ef5d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577c4-1391-4527-9c2c-4808d385f4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33ca94-efdd-4ebe-8bb0-b839f2ef5d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C73D08-4627-4BCA-9747-9965748C922D}">
  <ds:schemaRefs>
    <ds:schemaRef ds:uri="http://schemas.microsoft.com/sharepoint/v3/contenttype/forms"/>
  </ds:schemaRefs>
</ds:datastoreItem>
</file>

<file path=customXml/itemProps2.xml><?xml version="1.0" encoding="utf-8"?>
<ds:datastoreItem xmlns:ds="http://schemas.openxmlformats.org/officeDocument/2006/customXml" ds:itemID="{B75A7536-0330-4DC2-A4EB-36ACE4E6A7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F0C6B39-67C4-408B-8D60-9457BF895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577c4-1391-4527-9c2c-4808d385f402"/>
    <ds:schemaRef ds:uri="bb33ca94-efdd-4ebe-8bb0-b839f2ef5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DRAFT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LaPatra, Alicia</dc:creator>
  <cp:keywords/>
  <dc:description/>
  <cp:lastModifiedBy>Carey, Dana</cp:lastModifiedBy>
  <cp:revision/>
  <dcterms:created xsi:type="dcterms:W3CDTF">2021-10-12T18:39:56Z</dcterms:created>
  <dcterms:modified xsi:type="dcterms:W3CDTF">2023-08-21T14:55:50Z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0x010100789CAC06412D40449E9E5853AE03A642</vt:lpwstr>
  </property>
</Properties>
</file>